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1570" windowHeight="7455"/>
  </bookViews>
  <sheets>
    <sheet name="工作表1" sheetId="1" r:id="rId1"/>
  </sheets>
  <calcPr calcId="152511"/>
</workbook>
</file>

<file path=xl/calcChain.xml><?xml version="1.0" encoding="utf-8"?>
<calcChain xmlns="http://schemas.openxmlformats.org/spreadsheetml/2006/main">
  <c r="G22" i="1" l="1"/>
  <c r="F22" i="1"/>
  <c r="E22" i="1"/>
  <c r="D22" i="1"/>
  <c r="G21" i="1"/>
  <c r="F21" i="1"/>
  <c r="E21" i="1"/>
  <c r="D21" i="1"/>
  <c r="G20" i="1"/>
  <c r="F20" i="1"/>
  <c r="E20" i="1"/>
  <c r="D20" i="1"/>
  <c r="G19" i="1"/>
  <c r="F19" i="1"/>
  <c r="E19" i="1"/>
  <c r="D19" i="1"/>
  <c r="G18" i="1"/>
  <c r="F18" i="1"/>
  <c r="E18" i="1"/>
  <c r="D18" i="1"/>
  <c r="G17" i="1"/>
  <c r="F17" i="1"/>
  <c r="E17" i="1"/>
  <c r="D17" i="1"/>
  <c r="G16" i="1"/>
  <c r="F16" i="1"/>
  <c r="E16" i="1"/>
  <c r="D16" i="1"/>
  <c r="G15" i="1"/>
  <c r="F15" i="1"/>
  <c r="E15" i="1"/>
  <c r="D15" i="1"/>
</calcChain>
</file>

<file path=xl/sharedStrings.xml><?xml version="1.0" encoding="utf-8"?>
<sst xmlns="http://schemas.openxmlformats.org/spreadsheetml/2006/main" count="77" uniqueCount="72">
  <si>
    <t>請假人</t>
  </si>
  <si>
    <t>假別</t>
  </si>
  <si>
    <t>請假日期</t>
  </si>
  <si>
    <t>請假(調、補課)事由/核准公文字號</t>
  </si>
  <si>
    <t>職務／級務代理人</t>
  </si>
  <si>
    <t>課務處理</t>
  </si>
  <si>
    <t>職務：</t>
  </si>
  <si>
    <t>□代理(課)，核支鐘點費。</t>
  </si>
  <si>
    <t>□代理(課)，鐘點費自付。</t>
  </si>
  <si>
    <t>級務：</t>
  </si>
  <si>
    <t>□調課</t>
  </si>
  <si>
    <t>□補課</t>
  </si>
  <si>
    <t>課務代理(課)人</t>
  </si>
  <si>
    <t>節次</t>
  </si>
  <si>
    <t>早自修</t>
  </si>
  <si>
    <t>一</t>
  </si>
  <si>
    <t>二</t>
  </si>
  <si>
    <t>三</t>
  </si>
  <si>
    <t>四</t>
  </si>
  <si>
    <t>午休</t>
  </si>
  <si>
    <t>五</t>
  </si>
  <si>
    <t>六</t>
  </si>
  <si>
    <t>七</t>
  </si>
  <si>
    <t>科目</t>
  </si>
  <si>
    <t>代理人</t>
  </si>
  <si>
    <t>導師費</t>
  </si>
  <si>
    <t>調、補課課務調整表</t>
  </si>
  <si>
    <t>原課務</t>
  </si>
  <si>
    <t>日期</t>
  </si>
  <si>
    <t>班級</t>
  </si>
  <si>
    <t>調、補課課務</t>
  </si>
  <si>
    <t>教務組長</t>
  </si>
  <si>
    <t>教導主任</t>
  </si>
  <si>
    <t>人事</t>
  </si>
  <si>
    <t>校長</t>
  </si>
  <si>
    <t>時起</t>
    <phoneticPr fontId="4" type="noConversion"/>
  </si>
  <si>
    <t>時迄</t>
    <phoneticPr fontId="4" type="noConversion"/>
  </si>
  <si>
    <t xml:space="preserve">  月   日</t>
    <phoneticPr fontId="4" type="noConversion"/>
  </si>
  <si>
    <t>課後</t>
    <phoneticPr fontId="4" type="noConversion"/>
  </si>
  <si>
    <t>校外代理（課）</t>
    <phoneticPr fontId="4" type="noConversion"/>
  </si>
  <si>
    <r>
      <t>28</t>
    </r>
    <r>
      <rPr>
        <sz val="12"/>
        <color rgb="FF000000"/>
        <rFont val="細明體"/>
        <family val="3"/>
        <charset val="136"/>
      </rPr>
      <t>日</t>
    </r>
    <phoneticPr fontId="4" type="noConversion"/>
  </si>
  <si>
    <r>
      <t>29</t>
    </r>
    <r>
      <rPr>
        <sz val="12"/>
        <color rgb="FF000000"/>
        <rFont val="細明體"/>
        <family val="3"/>
        <charset val="136"/>
      </rPr>
      <t>日</t>
    </r>
    <phoneticPr fontId="4" type="noConversion"/>
  </si>
  <si>
    <r>
      <t>30</t>
    </r>
    <r>
      <rPr>
        <sz val="12"/>
        <color rgb="FF000000"/>
        <rFont val="細明體"/>
        <family val="3"/>
        <charset val="136"/>
      </rPr>
      <t>日</t>
    </r>
    <phoneticPr fontId="4" type="noConversion"/>
  </si>
  <si>
    <r>
      <t>31</t>
    </r>
    <r>
      <rPr>
        <sz val="12"/>
        <color rgb="FF000000"/>
        <rFont val="細明體"/>
        <family val="3"/>
        <charset val="136"/>
      </rPr>
      <t>日</t>
    </r>
    <phoneticPr fontId="4" type="noConversion"/>
  </si>
  <si>
    <t>碩士</t>
    <phoneticPr fontId="4" type="noConversion"/>
  </si>
  <si>
    <t>博士</t>
    <phoneticPr fontId="4" type="noConversion"/>
  </si>
  <si>
    <t>無教師證</t>
    <phoneticPr fontId="4" type="noConversion"/>
  </si>
  <si>
    <t>學士</t>
    <phoneticPr fontId="4" type="noConversion"/>
  </si>
  <si>
    <t>代課費</t>
    <phoneticPr fontId="4" type="noConversion"/>
  </si>
  <si>
    <t>每節320元</t>
    <phoneticPr fontId="4" type="noConversion"/>
  </si>
  <si>
    <t>代理（課）費、導師費計算說明</t>
    <phoneticPr fontId="4" type="noConversion"/>
  </si>
  <si>
    <t>行政教師代課</t>
    <phoneticPr fontId="4" type="noConversion"/>
  </si>
  <si>
    <t>導師代課</t>
    <phoneticPr fontId="4" type="noConversion"/>
  </si>
  <si>
    <t>科任教師代課</t>
    <phoneticPr fontId="4" type="noConversion"/>
  </si>
  <si>
    <t>科任教師代理導師</t>
    <phoneticPr fontId="4" type="noConversion"/>
  </si>
  <si>
    <t>行政教師代理導師</t>
    <phoneticPr fontId="4" type="noConversion"/>
  </si>
  <si>
    <t>導師代理導師</t>
    <phoneticPr fontId="4" type="noConversion"/>
  </si>
  <si>
    <t>學士（無教程）</t>
    <phoneticPr fontId="4" type="noConversion"/>
  </si>
  <si>
    <t>學士（有教程）</t>
    <phoneticPr fontId="4" type="noConversion"/>
  </si>
  <si>
    <r>
      <rPr>
        <sz val="12"/>
        <color rgb="FF000000"/>
        <rFont val="細明體"/>
        <family val="3"/>
        <charset val="136"/>
      </rPr>
      <t>每週不得超過</t>
    </r>
    <r>
      <rPr>
        <sz val="12"/>
        <color rgb="FF000000"/>
        <rFont val="BiauKai"/>
      </rPr>
      <t>9</t>
    </r>
    <r>
      <rPr>
        <sz val="12"/>
        <color rgb="FF000000"/>
        <rFont val="細明體"/>
        <family val="3"/>
        <charset val="136"/>
      </rPr>
      <t>節，每節</t>
    </r>
    <r>
      <rPr>
        <sz val="12"/>
        <color rgb="FF000000"/>
        <rFont val="BiauKai"/>
      </rPr>
      <t>320</t>
    </r>
    <r>
      <rPr>
        <sz val="12"/>
        <color rgb="FF000000"/>
        <rFont val="細明體"/>
        <family val="3"/>
        <charset val="136"/>
      </rPr>
      <t>元。</t>
    </r>
    <phoneticPr fontId="4" type="noConversion"/>
  </si>
  <si>
    <t>代理人資格</t>
    <phoneticPr fontId="4" type="noConversion"/>
  </si>
  <si>
    <t>有教師證</t>
    <phoneticPr fontId="4" type="noConversion"/>
  </si>
  <si>
    <t>當月天數</t>
    <phoneticPr fontId="4" type="noConversion"/>
  </si>
  <si>
    <t>校內代課</t>
    <phoneticPr fontId="4" type="noConversion"/>
  </si>
  <si>
    <t>校內級務代理</t>
    <phoneticPr fontId="4" type="noConversion"/>
  </si>
  <si>
    <t>未經教育處核准，不得領取導師費。</t>
    <phoneticPr fontId="4" type="noConversion"/>
  </si>
  <si>
    <r>
      <rPr>
        <sz val="12"/>
        <color rgb="FF000000"/>
        <rFont val="細明體"/>
        <family val="3"/>
        <charset val="136"/>
      </rPr>
      <t>每日核發代理導師鐘點費</t>
    </r>
    <r>
      <rPr>
        <sz val="12"/>
        <color rgb="FF000000"/>
        <rFont val="BiauKai"/>
      </rPr>
      <t>256</t>
    </r>
    <r>
      <rPr>
        <sz val="12"/>
        <color rgb="FF000000"/>
        <rFont val="細明體"/>
        <family val="3"/>
        <charset val="136"/>
      </rPr>
      <t>元。</t>
    </r>
    <phoneticPr fontId="4" type="noConversion"/>
  </si>
  <si>
    <r>
      <rPr>
        <sz val="12"/>
        <color rgb="FF000000"/>
        <rFont val="細明體"/>
        <family val="3"/>
        <charset val="136"/>
      </rPr>
      <t>計</t>
    </r>
    <r>
      <rPr>
        <sz val="12"/>
        <color rgb="FF000000"/>
        <rFont val="BiauKai"/>
      </rPr>
      <t xml:space="preserve">            </t>
    </r>
    <r>
      <rPr>
        <sz val="12"/>
        <color rgb="FF000000"/>
        <rFont val="細明體"/>
        <family val="3"/>
        <charset val="136"/>
      </rPr>
      <t>時</t>
    </r>
    <phoneticPr fontId="4" type="noConversion"/>
  </si>
  <si>
    <t>科目</t>
    <phoneticPr fontId="4" type="noConversion"/>
  </si>
  <si>
    <t>科目</t>
    <phoneticPr fontId="4" type="noConversion"/>
  </si>
  <si>
    <t>請假人</t>
    <phoneticPr fontId="4" type="noConversion"/>
  </si>
  <si>
    <r>
      <t>高士國小教師請假、調（補）課課務調整請示單</t>
    </r>
    <r>
      <rPr>
        <b/>
        <sz val="14"/>
        <color rgb="FF000000"/>
        <rFont val="標楷體"/>
        <family val="4"/>
        <charset val="136"/>
      </rPr>
      <t>(教導處留存)</t>
    </r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</si>
</sst>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2"/>
      <color rgb="FF000000"/>
      <name val="PMingLiu"/>
    </font>
    <font>
      <sz val="12"/>
      <color rgb="FF000000"/>
      <name val="BiauKai"/>
    </font>
    <font>
      <sz val="12"/>
      <name val="PMingLiu"/>
      <family val="1"/>
      <charset val="136"/>
    </font>
    <font>
      <sz val="12"/>
      <color rgb="FF000000"/>
      <name val="PMingLiu"/>
      <family val="1"/>
      <charset val="136"/>
    </font>
    <font>
      <sz val="9"/>
      <name val="細明體"/>
      <family val="3"/>
      <charset val="136"/>
    </font>
    <font>
      <sz val="12"/>
      <color rgb="FF000000"/>
      <name val="細明體"/>
      <family val="3"/>
      <charset val="136"/>
    </font>
    <font>
      <sz val="14"/>
      <color rgb="FF000000"/>
      <name val="標楷體"/>
      <family val="4"/>
      <charset val="136"/>
    </font>
    <font>
      <b/>
      <sz val="14"/>
      <color rgb="FF000000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dotted">
        <color rgb="FF000000"/>
      </bottom>
      <diagonal/>
    </border>
    <border>
      <left/>
      <right/>
      <top/>
      <bottom style="dotted">
        <color rgb="FF000000"/>
      </bottom>
      <diagonal/>
    </border>
    <border>
      <left/>
      <right style="thin">
        <color rgb="FF000000"/>
      </right>
      <top/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85">
    <xf numFmtId="0" fontId="0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3" fillId="0" borderId="7" xfId="0" applyFont="1" applyBorder="1" applyAlignment="1">
      <alignment horizontal="right" vertical="center"/>
    </xf>
    <xf numFmtId="0" fontId="2" fillId="0" borderId="18" xfId="0" applyFont="1" applyBorder="1" applyAlignment="1">
      <alignment horizontal="right" vertical="center"/>
    </xf>
    <xf numFmtId="0" fontId="1" fillId="0" borderId="4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left" vertical="center" shrinkToFit="1"/>
    </xf>
    <xf numFmtId="0" fontId="5" fillId="0" borderId="2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0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 vertical="center" shrinkToFit="1"/>
    </xf>
    <xf numFmtId="0" fontId="0" fillId="0" borderId="0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left" vertical="center" shrinkToFit="1"/>
    </xf>
    <xf numFmtId="0" fontId="1" fillId="0" borderId="0" xfId="0" applyFont="1" applyBorder="1" applyAlignment="1">
      <alignment horizontal="left" vertical="center" shrinkToFit="1"/>
    </xf>
    <xf numFmtId="0" fontId="0" fillId="0" borderId="0" xfId="0" applyFont="1" applyBorder="1" applyAlignment="1">
      <alignment horizontal="left" vertical="center" shrinkToFit="1"/>
    </xf>
    <xf numFmtId="0" fontId="1" fillId="0" borderId="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2" fillId="0" borderId="16" xfId="0" applyFont="1" applyBorder="1" applyAlignment="1">
      <alignment vertical="center"/>
    </xf>
    <xf numFmtId="0" fontId="3" fillId="0" borderId="1" xfId="0" applyFont="1" applyBorder="1" applyAlignment="1">
      <alignment horizontal="center" vertical="center" shrinkToFit="1"/>
    </xf>
    <xf numFmtId="0" fontId="0" fillId="0" borderId="1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0" fillId="0" borderId="1" xfId="0" applyFont="1" applyBorder="1" applyAlignment="1">
      <alignment vertical="center"/>
    </xf>
    <xf numFmtId="0" fontId="5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5" fillId="0" borderId="4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1" fillId="0" borderId="6" xfId="0" applyFont="1" applyBorder="1" applyAlignment="1">
      <alignment vertical="center" shrinkToFit="1"/>
    </xf>
    <xf numFmtId="0" fontId="0" fillId="0" borderId="7" xfId="0" applyFont="1" applyBorder="1" applyAlignment="1">
      <alignment vertical="center" shrinkToFit="1"/>
    </xf>
    <xf numFmtId="0" fontId="1" fillId="0" borderId="9" xfId="0" applyFont="1" applyBorder="1" applyAlignment="1">
      <alignment vertical="center" shrinkToFit="1"/>
    </xf>
    <xf numFmtId="0" fontId="0" fillId="0" borderId="10" xfId="0" applyFont="1" applyBorder="1" applyAlignment="1">
      <alignment vertical="center" shrinkToFit="1"/>
    </xf>
    <xf numFmtId="0" fontId="1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0" fillId="0" borderId="18" xfId="0" applyFont="1" applyBorder="1" applyAlignment="1">
      <alignment vertical="center"/>
    </xf>
    <xf numFmtId="0" fontId="1" fillId="0" borderId="6" xfId="0" applyFont="1" applyBorder="1" applyAlignment="1">
      <alignment horizontal="left" vertical="center"/>
    </xf>
    <xf numFmtId="0" fontId="0" fillId="0" borderId="7" xfId="0" applyFont="1" applyBorder="1" applyAlignment="1">
      <alignment horizontal="left" vertical="center"/>
    </xf>
    <xf numFmtId="0" fontId="0" fillId="0" borderId="12" xfId="0" applyFont="1" applyBorder="1" applyAlignment="1">
      <alignment horizontal="left" vertical="center"/>
    </xf>
    <xf numFmtId="0" fontId="0" fillId="0" borderId="18" xfId="0" applyFont="1" applyBorder="1" applyAlignment="1">
      <alignment horizontal="left" vertical="center"/>
    </xf>
    <xf numFmtId="0" fontId="1" fillId="0" borderId="5" xfId="0" applyFont="1" applyBorder="1" applyAlignment="1">
      <alignment horizontal="center" vertical="center"/>
    </xf>
    <xf numFmtId="0" fontId="2" fillId="0" borderId="11" xfId="0" applyFont="1" applyBorder="1" applyAlignment="1">
      <alignment vertical="center"/>
    </xf>
    <xf numFmtId="0" fontId="2" fillId="0" borderId="17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1" fillId="0" borderId="4" xfId="0" applyFont="1" applyBorder="1" applyAlignment="1">
      <alignment horizontal="center" vertical="center" shrinkToFit="1"/>
    </xf>
    <xf numFmtId="0" fontId="2" fillId="0" borderId="2" xfId="0" applyFont="1" applyBorder="1" applyAlignment="1">
      <alignment vertical="center" shrinkToFit="1"/>
    </xf>
    <xf numFmtId="0" fontId="2" fillId="0" borderId="3" xfId="0" applyFont="1" applyBorder="1" applyAlignment="1">
      <alignment vertical="center" shrinkToFit="1"/>
    </xf>
    <xf numFmtId="0" fontId="1" fillId="0" borderId="12" xfId="0" applyFont="1" applyBorder="1" applyAlignment="1">
      <alignment horizontal="center" vertical="center" wrapText="1"/>
    </xf>
    <xf numFmtId="0" fontId="2" fillId="0" borderId="18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0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 shrinkToFit="1"/>
    </xf>
    <xf numFmtId="0" fontId="0" fillId="0" borderId="1" xfId="0" applyFont="1" applyBorder="1" applyAlignment="1">
      <alignment horizontal="left" vertical="center" wrapText="1" shrinkToFi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shrinkToFit="1"/>
    </xf>
    <xf numFmtId="0" fontId="0" fillId="0" borderId="1" xfId="0" applyFont="1" applyBorder="1" applyAlignment="1">
      <alignment horizontal="left" vertical="center" shrinkToFit="1"/>
    </xf>
    <xf numFmtId="0" fontId="5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5"/>
  <sheetViews>
    <sheetView tabSelected="1" topLeftCell="A7" zoomScaleNormal="100" workbookViewId="0">
      <selection activeCell="O22" sqref="O22"/>
    </sheetView>
  </sheetViews>
  <sheetFormatPr defaultColWidth="12.625" defaultRowHeight="15" customHeight="1"/>
  <cols>
    <col min="1" max="1" width="9.25" customWidth="1"/>
    <col min="2" max="2" width="7.625" customWidth="1"/>
    <col min="3" max="3" width="9" customWidth="1"/>
    <col min="4" max="4" width="9.375" customWidth="1"/>
    <col min="5" max="6" width="9" customWidth="1"/>
    <col min="7" max="7" width="7.625" customWidth="1"/>
    <col min="8" max="8" width="8.875" customWidth="1"/>
    <col min="9" max="9" width="7.125" customWidth="1"/>
    <col min="10" max="10" width="9.375" customWidth="1"/>
    <col min="11" max="11" width="7.5" customWidth="1"/>
    <col min="12" max="12" width="5.625" customWidth="1"/>
    <col min="13" max="13" width="7.625" customWidth="1"/>
  </cols>
  <sheetData>
    <row r="1" spans="1:13" ht="24.75" customHeight="1">
      <c r="A1" s="39" t="s">
        <v>71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"/>
      <c r="M1" s="1"/>
    </row>
    <row r="2" spans="1:13" ht="34.5" customHeight="1">
      <c r="A2" s="3" t="s">
        <v>0</v>
      </c>
      <c r="B2" s="3" t="s">
        <v>1</v>
      </c>
      <c r="C2" s="65" t="s">
        <v>2</v>
      </c>
      <c r="D2" s="66"/>
      <c r="E2" s="67" t="s">
        <v>3</v>
      </c>
      <c r="F2" s="68"/>
      <c r="G2" s="69"/>
      <c r="H2" s="42" t="s">
        <v>4</v>
      </c>
      <c r="I2" s="66"/>
      <c r="J2" s="42" t="s">
        <v>5</v>
      </c>
      <c r="K2" s="66"/>
      <c r="L2" s="2"/>
      <c r="M2" s="1"/>
    </row>
    <row r="3" spans="1:13" ht="21" customHeight="1">
      <c r="A3" s="60"/>
      <c r="B3" s="60"/>
      <c r="C3" s="40" t="s">
        <v>37</v>
      </c>
      <c r="D3" s="7" t="s">
        <v>35</v>
      </c>
      <c r="E3" s="24"/>
      <c r="F3" s="25"/>
      <c r="G3" s="26"/>
      <c r="H3" s="56" t="s">
        <v>6</v>
      </c>
      <c r="I3" s="25"/>
      <c r="J3" s="48" t="s">
        <v>7</v>
      </c>
      <c r="K3" s="49"/>
      <c r="L3" s="2"/>
      <c r="M3" s="1"/>
    </row>
    <row r="4" spans="1:13" ht="21" customHeight="1">
      <c r="A4" s="61"/>
      <c r="B4" s="61"/>
      <c r="C4" s="41"/>
      <c r="D4" s="8" t="s">
        <v>36</v>
      </c>
      <c r="E4" s="27"/>
      <c r="F4" s="28"/>
      <c r="G4" s="29"/>
      <c r="H4" s="63"/>
      <c r="I4" s="64"/>
      <c r="J4" s="50" t="s">
        <v>8</v>
      </c>
      <c r="K4" s="51"/>
      <c r="L4" s="2"/>
      <c r="M4" s="1"/>
    </row>
    <row r="5" spans="1:13" ht="16.5" customHeight="1">
      <c r="A5" s="61"/>
      <c r="B5" s="61"/>
      <c r="C5" s="56" t="s">
        <v>67</v>
      </c>
      <c r="D5" s="57"/>
      <c r="E5" s="30"/>
      <c r="F5" s="31"/>
      <c r="G5" s="32"/>
      <c r="H5" s="56" t="s">
        <v>9</v>
      </c>
      <c r="I5" s="25"/>
      <c r="J5" s="52" t="s">
        <v>10</v>
      </c>
      <c r="K5" s="53"/>
      <c r="L5" s="2"/>
      <c r="M5" s="1"/>
    </row>
    <row r="6" spans="1:13" ht="16.5" customHeight="1">
      <c r="A6" s="62"/>
      <c r="B6" s="62"/>
      <c r="C6" s="58"/>
      <c r="D6" s="59"/>
      <c r="E6" s="70"/>
      <c r="F6" s="64"/>
      <c r="G6" s="71"/>
      <c r="H6" s="63"/>
      <c r="I6" s="64"/>
      <c r="J6" s="54" t="s">
        <v>11</v>
      </c>
      <c r="K6" s="55"/>
      <c r="L6" s="2"/>
      <c r="M6" s="1"/>
    </row>
    <row r="7" spans="1:13" ht="25.5" customHeight="1">
      <c r="A7" s="42" t="s">
        <v>12</v>
      </c>
      <c r="B7" s="43"/>
      <c r="C7" s="43"/>
      <c r="D7" s="43"/>
      <c r="E7" s="43"/>
      <c r="F7" s="43"/>
      <c r="G7" s="43"/>
      <c r="H7" s="43"/>
      <c r="I7" s="43"/>
      <c r="J7" s="43"/>
      <c r="K7" s="44"/>
      <c r="L7" s="2"/>
      <c r="M7" s="1"/>
    </row>
    <row r="8" spans="1:13" ht="18.75" customHeight="1">
      <c r="A8" s="3" t="s">
        <v>13</v>
      </c>
      <c r="B8" s="3" t="s">
        <v>14</v>
      </c>
      <c r="C8" s="3" t="s">
        <v>15</v>
      </c>
      <c r="D8" s="3" t="s">
        <v>16</v>
      </c>
      <c r="E8" s="3" t="s">
        <v>17</v>
      </c>
      <c r="F8" s="3" t="s">
        <v>18</v>
      </c>
      <c r="G8" s="3" t="s">
        <v>19</v>
      </c>
      <c r="H8" s="3" t="s">
        <v>20</v>
      </c>
      <c r="I8" s="3" t="s">
        <v>21</v>
      </c>
      <c r="J8" s="3" t="s">
        <v>22</v>
      </c>
      <c r="K8" s="12" t="s">
        <v>38</v>
      </c>
      <c r="L8" s="2"/>
      <c r="M8" s="1"/>
    </row>
    <row r="9" spans="1:13" ht="27" customHeight="1">
      <c r="A9" s="3" t="s">
        <v>23</v>
      </c>
      <c r="B9" s="6"/>
      <c r="C9" s="3"/>
      <c r="D9" s="12"/>
      <c r="E9" s="3"/>
      <c r="F9" s="3"/>
      <c r="G9" s="3"/>
      <c r="H9" s="3"/>
      <c r="I9" s="3"/>
      <c r="J9" s="3"/>
      <c r="K9" s="6"/>
      <c r="L9" s="2"/>
      <c r="M9" s="1"/>
    </row>
    <row r="10" spans="1:13" ht="28.5" customHeight="1">
      <c r="A10" s="3" t="s">
        <v>24</v>
      </c>
      <c r="B10" s="6"/>
      <c r="C10" s="3"/>
      <c r="D10" s="3"/>
      <c r="E10" s="3"/>
      <c r="F10" s="3"/>
      <c r="G10" s="3"/>
      <c r="H10" s="3"/>
      <c r="I10" s="3"/>
      <c r="J10" s="3"/>
      <c r="K10" s="6"/>
      <c r="L10" s="2"/>
      <c r="M10" s="1"/>
    </row>
    <row r="11" spans="1:13" s="1" customFormat="1" ht="9" customHeight="1">
      <c r="A11" s="5"/>
      <c r="B11" s="10"/>
      <c r="C11" s="4"/>
      <c r="D11" s="4"/>
      <c r="E11" s="4"/>
      <c r="F11" s="4"/>
      <c r="G11" s="4"/>
      <c r="H11" s="4"/>
      <c r="I11" s="4"/>
      <c r="J11" s="4"/>
      <c r="K11" s="11"/>
      <c r="L11" s="2"/>
    </row>
    <row r="12" spans="1:13" s="1" customFormat="1" ht="28.5" customHeight="1">
      <c r="A12" s="45" t="s">
        <v>50</v>
      </c>
      <c r="B12" s="46"/>
      <c r="C12" s="46"/>
      <c r="D12" s="46"/>
      <c r="E12" s="46"/>
      <c r="F12" s="46"/>
      <c r="G12" s="46"/>
      <c r="H12" s="46"/>
      <c r="I12" s="46"/>
      <c r="J12" s="46"/>
      <c r="K12" s="47"/>
      <c r="L12" s="2"/>
    </row>
    <row r="13" spans="1:13" s="1" customFormat="1" ht="28.5" customHeight="1">
      <c r="A13" s="35" t="s">
        <v>39</v>
      </c>
      <c r="B13" s="80" t="s">
        <v>60</v>
      </c>
      <c r="C13" s="81"/>
      <c r="D13" s="82" t="s">
        <v>62</v>
      </c>
      <c r="E13" s="81"/>
      <c r="F13" s="81"/>
      <c r="G13" s="81"/>
      <c r="H13" s="35" t="s">
        <v>63</v>
      </c>
      <c r="I13" s="74" t="s">
        <v>51</v>
      </c>
      <c r="J13" s="72" t="s">
        <v>59</v>
      </c>
      <c r="K13" s="73"/>
      <c r="L13" s="2"/>
    </row>
    <row r="14" spans="1:13" s="1" customFormat="1" ht="16.5" customHeight="1">
      <c r="A14" s="36"/>
      <c r="B14" s="81"/>
      <c r="C14" s="81"/>
      <c r="D14" s="3" t="s">
        <v>40</v>
      </c>
      <c r="E14" s="3" t="s">
        <v>41</v>
      </c>
      <c r="F14" s="3" t="s">
        <v>42</v>
      </c>
      <c r="G14" s="3" t="s">
        <v>43</v>
      </c>
      <c r="H14" s="34"/>
      <c r="I14" s="75"/>
      <c r="J14" s="73"/>
      <c r="K14" s="73"/>
      <c r="L14" s="2"/>
    </row>
    <row r="15" spans="1:13" ht="16.5" customHeight="1">
      <c r="A15" s="36"/>
      <c r="B15" s="33" t="s">
        <v>61</v>
      </c>
      <c r="C15" s="13" t="s">
        <v>47</v>
      </c>
      <c r="D15" s="3">
        <f>ROUND((23350+21530)/28,0)</f>
        <v>1603</v>
      </c>
      <c r="E15" s="23">
        <f>ROUND((23350+21530)/29,0)</f>
        <v>1548</v>
      </c>
      <c r="F15" s="23">
        <f>ROUND((23350+21530)/30,0)</f>
        <v>1496</v>
      </c>
      <c r="G15" s="23">
        <f>ROUND((23350+21530)/31,0)</f>
        <v>1448</v>
      </c>
      <c r="H15" s="34"/>
      <c r="I15" s="74" t="s">
        <v>52</v>
      </c>
      <c r="J15" s="73"/>
      <c r="K15" s="73"/>
      <c r="L15" s="2"/>
      <c r="M15" s="1"/>
    </row>
    <row r="16" spans="1:13" s="1" customFormat="1" ht="16.5" customHeight="1">
      <c r="A16" s="36"/>
      <c r="B16" s="34"/>
      <c r="C16" s="13" t="s">
        <v>44</v>
      </c>
      <c r="D16" s="23">
        <f>ROUND((27270+24780)/28,0)</f>
        <v>1859</v>
      </c>
      <c r="E16" s="23">
        <f>ROUND((27270+24780)/29,0)</f>
        <v>1795</v>
      </c>
      <c r="F16" s="23">
        <f>ROUND((27270+24780)/30,0)</f>
        <v>1735</v>
      </c>
      <c r="G16" s="23">
        <f>ROUND((27270+24780)/31,0)</f>
        <v>1679</v>
      </c>
      <c r="H16" s="34"/>
      <c r="I16" s="75"/>
      <c r="J16" s="73"/>
      <c r="K16" s="73"/>
      <c r="L16" s="2"/>
    </row>
    <row r="17" spans="1:12" s="1" customFormat="1" ht="16.5" customHeight="1">
      <c r="A17" s="36"/>
      <c r="B17" s="34"/>
      <c r="C17" s="13" t="s">
        <v>45</v>
      </c>
      <c r="D17" s="23">
        <f>ROUND((32630+24780)/28,0)</f>
        <v>2050</v>
      </c>
      <c r="E17" s="23">
        <f>ROUND((32630+24780)/29,0)</f>
        <v>1980</v>
      </c>
      <c r="F17" s="23">
        <f>ROUND((32630+24780)/30,0)</f>
        <v>1914</v>
      </c>
      <c r="G17" s="23">
        <f>ROUND((32630+24780)/31,0)</f>
        <v>1852</v>
      </c>
      <c r="H17" s="34"/>
      <c r="I17" s="37" t="s">
        <v>53</v>
      </c>
      <c r="J17" s="73"/>
      <c r="K17" s="73"/>
      <c r="L17" s="2"/>
    </row>
    <row r="18" spans="1:12" s="1" customFormat="1" ht="16.5" customHeight="1">
      <c r="A18" s="36"/>
      <c r="B18" s="35" t="s">
        <v>46</v>
      </c>
      <c r="C18" s="13" t="s">
        <v>57</v>
      </c>
      <c r="D18" s="23">
        <f>ROUND((21920+17224)/28,0)</f>
        <v>1398</v>
      </c>
      <c r="E18" s="23">
        <f>ROUND((21920+17224)/29,0)</f>
        <v>1350</v>
      </c>
      <c r="F18" s="23">
        <f>ROUND((21920+17224)/30,0)</f>
        <v>1305</v>
      </c>
      <c r="G18" s="23">
        <f>ROUND((21920+17224)/31,0)</f>
        <v>1263</v>
      </c>
      <c r="H18" s="34"/>
      <c r="I18" s="38"/>
      <c r="J18" s="73"/>
      <c r="K18" s="73"/>
      <c r="L18" s="2"/>
    </row>
    <row r="19" spans="1:12" s="1" customFormat="1" ht="16.5" customHeight="1">
      <c r="A19" s="36"/>
      <c r="B19" s="34"/>
      <c r="C19" s="13" t="s">
        <v>58</v>
      </c>
      <c r="D19" s="23">
        <f>ROUND((22630+17224)/28,0)</f>
        <v>1423</v>
      </c>
      <c r="E19" s="23">
        <f>ROUND((22630+17224)/29,0)</f>
        <v>1374</v>
      </c>
      <c r="F19" s="23">
        <f>ROUND((22630+17224)/30,0)</f>
        <v>1328</v>
      </c>
      <c r="G19" s="23">
        <f>ROUND((22630+17224)/31,0)</f>
        <v>1286</v>
      </c>
      <c r="H19" s="33" t="s">
        <v>64</v>
      </c>
      <c r="I19" s="37" t="s">
        <v>55</v>
      </c>
      <c r="J19" s="76" t="s">
        <v>65</v>
      </c>
      <c r="K19" s="77"/>
      <c r="L19" s="2"/>
    </row>
    <row r="20" spans="1:12" s="1" customFormat="1" ht="16.5" customHeight="1">
      <c r="A20" s="36"/>
      <c r="B20" s="34"/>
      <c r="C20" s="13" t="s">
        <v>44</v>
      </c>
      <c r="D20" s="23">
        <f>ROUND((27270+19824)/28,0)</f>
        <v>1682</v>
      </c>
      <c r="E20" s="23">
        <f>ROUND((27270+19824)/29,0)</f>
        <v>1624</v>
      </c>
      <c r="F20" s="23">
        <f>ROUND((27270+19824)/30,0)</f>
        <v>1570</v>
      </c>
      <c r="G20" s="23">
        <f>ROUND((27270+19824)/31,0)</f>
        <v>1519</v>
      </c>
      <c r="H20" s="34"/>
      <c r="I20" s="38"/>
      <c r="J20" s="77"/>
      <c r="K20" s="77"/>
      <c r="L20" s="2"/>
    </row>
    <row r="21" spans="1:12" s="1" customFormat="1" ht="16.5" customHeight="1">
      <c r="A21" s="36"/>
      <c r="B21" s="34"/>
      <c r="C21" s="13" t="s">
        <v>45</v>
      </c>
      <c r="D21" s="23">
        <f>ROUND((32630+19824)/28,0)</f>
        <v>1873</v>
      </c>
      <c r="E21" s="23">
        <f>ROUND((32630+19824)/29,0)</f>
        <v>1809</v>
      </c>
      <c r="F21" s="23">
        <f>ROUND((32630+19824)/30,0)</f>
        <v>1748</v>
      </c>
      <c r="G21" s="23">
        <f>ROUND((32630+19824)/31,0)</f>
        <v>1692</v>
      </c>
      <c r="H21" s="34"/>
      <c r="I21" s="37" t="s">
        <v>56</v>
      </c>
      <c r="J21" s="77"/>
      <c r="K21" s="77"/>
      <c r="L21" s="2"/>
    </row>
    <row r="22" spans="1:12" s="1" customFormat="1" ht="21.75" customHeight="1">
      <c r="A22" s="36"/>
      <c r="B22" s="83" t="s">
        <v>25</v>
      </c>
      <c r="C22" s="36"/>
      <c r="D22" s="3">
        <f>ROUND(3000/28,0)</f>
        <v>107</v>
      </c>
      <c r="E22" s="23">
        <f>ROUND(3000/29,0)</f>
        <v>103</v>
      </c>
      <c r="F22" s="23">
        <f>ROUND(3000/30,0)</f>
        <v>100</v>
      </c>
      <c r="G22" s="23">
        <f>ROUND(3000/31,0)</f>
        <v>97</v>
      </c>
      <c r="H22" s="34"/>
      <c r="I22" s="38"/>
      <c r="J22" s="77"/>
      <c r="K22" s="77"/>
      <c r="L22" s="2"/>
    </row>
    <row r="23" spans="1:12" s="1" customFormat="1" ht="30.75" customHeight="1">
      <c r="A23" s="36"/>
      <c r="B23" s="35" t="s">
        <v>48</v>
      </c>
      <c r="C23" s="36"/>
      <c r="D23" s="35" t="s">
        <v>49</v>
      </c>
      <c r="E23" s="36"/>
      <c r="F23" s="36"/>
      <c r="G23" s="36"/>
      <c r="H23" s="34"/>
      <c r="I23" s="14" t="s">
        <v>54</v>
      </c>
      <c r="J23" s="78" t="s">
        <v>66</v>
      </c>
      <c r="K23" s="79"/>
      <c r="L23" s="2"/>
    </row>
    <row r="24" spans="1:12" s="1" customFormat="1" ht="6" customHeight="1">
      <c r="A24" s="17"/>
      <c r="B24" s="18"/>
      <c r="C24" s="17"/>
      <c r="D24" s="18"/>
      <c r="E24" s="17"/>
      <c r="F24" s="17"/>
      <c r="G24" s="17"/>
      <c r="H24" s="19"/>
      <c r="I24" s="20"/>
      <c r="J24" s="21"/>
      <c r="K24" s="22"/>
      <c r="L24" s="2"/>
    </row>
    <row r="25" spans="1:12" ht="24.75" customHeight="1">
      <c r="A25" s="42" t="s">
        <v>26</v>
      </c>
      <c r="B25" s="46"/>
      <c r="C25" s="46"/>
      <c r="D25" s="46"/>
      <c r="E25" s="46"/>
      <c r="F25" s="46"/>
      <c r="G25" s="46"/>
      <c r="H25" s="46"/>
      <c r="I25" s="46"/>
      <c r="J25" s="46"/>
      <c r="K25" s="47"/>
      <c r="L25" s="2"/>
    </row>
    <row r="26" spans="1:12" ht="21.75" customHeight="1">
      <c r="A26" s="42" t="s">
        <v>27</v>
      </c>
      <c r="B26" s="46"/>
      <c r="C26" s="46"/>
      <c r="D26" s="46"/>
      <c r="E26" s="46"/>
      <c r="F26" s="46"/>
      <c r="G26" s="46"/>
      <c r="H26" s="46"/>
      <c r="I26" s="46"/>
      <c r="J26" s="46"/>
      <c r="K26" s="47"/>
      <c r="L26" s="2"/>
    </row>
    <row r="27" spans="1:12" ht="21.75" customHeight="1">
      <c r="A27" s="3" t="s">
        <v>29</v>
      </c>
      <c r="B27" s="12"/>
      <c r="C27" s="3"/>
      <c r="D27" s="3"/>
      <c r="E27" s="3"/>
      <c r="F27" s="3"/>
      <c r="G27" s="3"/>
      <c r="H27" s="3"/>
      <c r="I27" s="3"/>
      <c r="J27" s="3"/>
      <c r="K27" s="3"/>
      <c r="L27" s="2"/>
    </row>
    <row r="28" spans="1:12" ht="23.25" customHeight="1">
      <c r="A28" s="3" t="s">
        <v>13</v>
      </c>
      <c r="B28" s="12"/>
      <c r="C28" s="3"/>
      <c r="D28" s="3"/>
      <c r="E28" s="3"/>
      <c r="F28" s="3"/>
      <c r="G28" s="3"/>
      <c r="H28" s="3"/>
      <c r="I28" s="3"/>
      <c r="J28" s="3"/>
      <c r="K28" s="3"/>
      <c r="L28" s="2"/>
    </row>
    <row r="29" spans="1:12" s="1" customFormat="1" ht="23.25" customHeight="1">
      <c r="A29" s="12" t="s">
        <v>68</v>
      </c>
      <c r="B29" s="12"/>
      <c r="C29" s="3"/>
      <c r="D29" s="3"/>
      <c r="E29" s="3"/>
      <c r="F29" s="3"/>
      <c r="G29" s="3"/>
      <c r="H29" s="3"/>
      <c r="I29" s="3"/>
      <c r="J29" s="3"/>
      <c r="K29" s="3"/>
      <c r="L29" s="2"/>
    </row>
    <row r="30" spans="1:12" ht="22.5" customHeight="1">
      <c r="A30" s="42" t="s">
        <v>30</v>
      </c>
      <c r="B30" s="46"/>
      <c r="C30" s="46"/>
      <c r="D30" s="46"/>
      <c r="E30" s="46"/>
      <c r="F30" s="46"/>
      <c r="G30" s="46"/>
      <c r="H30" s="46"/>
      <c r="I30" s="46"/>
      <c r="J30" s="46"/>
      <c r="K30" s="47"/>
      <c r="L30" s="2"/>
    </row>
    <row r="31" spans="1:12" ht="16.5" customHeight="1">
      <c r="A31" s="3" t="s">
        <v>28</v>
      </c>
      <c r="B31" s="16"/>
      <c r="C31" s="3"/>
      <c r="D31" s="3"/>
      <c r="E31" s="3"/>
      <c r="F31" s="3"/>
      <c r="G31" s="3"/>
      <c r="H31" s="3"/>
      <c r="I31" s="3"/>
      <c r="J31" s="3"/>
      <c r="K31" s="3"/>
      <c r="L31" s="2"/>
    </row>
    <row r="32" spans="1:12" ht="16.5" customHeight="1">
      <c r="A32" s="3" t="s">
        <v>29</v>
      </c>
      <c r="B32" s="12"/>
      <c r="C32" s="3"/>
      <c r="D32" s="3"/>
      <c r="E32" s="3"/>
      <c r="F32" s="3"/>
      <c r="G32" s="3"/>
      <c r="H32" s="3"/>
      <c r="I32" s="3"/>
      <c r="J32" s="3"/>
      <c r="K32" s="3"/>
      <c r="L32" s="2"/>
    </row>
    <row r="33" spans="1:12" ht="16.5" customHeight="1">
      <c r="A33" s="3" t="s">
        <v>13</v>
      </c>
      <c r="B33" s="3"/>
      <c r="C33" s="3"/>
      <c r="D33" s="3"/>
      <c r="E33" s="3"/>
      <c r="F33" s="3"/>
      <c r="G33" s="3"/>
      <c r="H33" s="3"/>
      <c r="I33" s="3"/>
      <c r="J33" s="3"/>
      <c r="K33" s="3"/>
      <c r="L33" s="2"/>
    </row>
    <row r="34" spans="1:12" s="1" customFormat="1" ht="21" customHeight="1">
      <c r="A34" s="12" t="s">
        <v>69</v>
      </c>
      <c r="B34" s="12"/>
      <c r="C34" s="3"/>
      <c r="D34" s="3"/>
      <c r="E34" s="3"/>
      <c r="F34" s="3"/>
      <c r="G34" s="3"/>
      <c r="H34" s="3"/>
      <c r="I34" s="3"/>
      <c r="J34" s="3"/>
      <c r="K34" s="3"/>
      <c r="L34" s="2"/>
    </row>
    <row r="35" spans="1:12" s="1" customFormat="1" ht="9.75" customHeight="1">
      <c r="A35" s="15"/>
      <c r="B35" s="15"/>
      <c r="C35" s="4"/>
      <c r="D35" s="4"/>
      <c r="E35" s="4"/>
      <c r="F35" s="4"/>
      <c r="G35" s="4"/>
      <c r="H35" s="4"/>
      <c r="I35" s="4"/>
      <c r="J35" s="4"/>
      <c r="K35" s="4"/>
      <c r="L35" s="2"/>
    </row>
    <row r="36" spans="1:12" ht="18.75" customHeight="1">
      <c r="A36" s="80" t="s">
        <v>70</v>
      </c>
      <c r="B36" s="81"/>
      <c r="C36" s="84" t="s">
        <v>31</v>
      </c>
      <c r="D36" s="81"/>
      <c r="E36" s="84" t="s">
        <v>32</v>
      </c>
      <c r="F36" s="81"/>
      <c r="G36" s="84" t="s">
        <v>33</v>
      </c>
      <c r="H36" s="81"/>
      <c r="I36" s="84" t="s">
        <v>34</v>
      </c>
      <c r="J36" s="81"/>
      <c r="K36" s="36"/>
      <c r="L36" s="2"/>
    </row>
    <row r="37" spans="1:12" ht="40.5" customHeight="1">
      <c r="A37" s="9"/>
      <c r="B37" s="11"/>
      <c r="C37" s="10"/>
      <c r="D37" s="11"/>
      <c r="E37" s="10"/>
      <c r="F37" s="11"/>
      <c r="G37" s="10"/>
      <c r="H37" s="11"/>
      <c r="I37" s="10"/>
      <c r="J37" s="10"/>
      <c r="K37" s="11"/>
      <c r="L37" s="2"/>
    </row>
    <row r="38" spans="1:12" s="1" customFormat="1" ht="16.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</row>
    <row r="39" spans="1:12" ht="16.5" customHeight="1"/>
    <row r="40" spans="1:12" ht="16.5" customHeight="1"/>
    <row r="41" spans="1:12" ht="16.5" customHeight="1"/>
    <row r="42" spans="1:12" ht="16.5" customHeight="1"/>
    <row r="43" spans="1:12" ht="16.5" customHeight="1"/>
    <row r="44" spans="1:12" ht="16.5" customHeight="1"/>
    <row r="45" spans="1:12" ht="16.5" customHeight="1"/>
    <row r="46" spans="1:12" ht="16.5" customHeight="1"/>
    <row r="47" spans="1:12" ht="16.5" customHeight="1"/>
    <row r="48" spans="1:12" ht="16.5" customHeight="1"/>
    <row r="49" ht="16.5" customHeight="1"/>
    <row r="50" ht="16.5" customHeight="1"/>
    <row r="51" ht="16.5" customHeight="1"/>
    <row r="52" ht="16.5" customHeight="1"/>
    <row r="53" ht="16.5" customHeight="1"/>
    <row r="54" ht="16.5" customHeight="1"/>
    <row r="55" ht="16.5" customHeight="1"/>
    <row r="56" ht="16.5" customHeight="1"/>
    <row r="57" ht="16.5" customHeight="1"/>
    <row r="58" ht="16.5" customHeight="1"/>
    <row r="59" ht="16.5" customHeight="1"/>
    <row r="60" ht="16.5" customHeight="1"/>
    <row r="61" ht="16.5" customHeight="1"/>
    <row r="62" ht="16.5" customHeight="1"/>
    <row r="63" ht="16.5" customHeight="1"/>
    <row r="64" ht="16.5" customHeight="1"/>
    <row r="65" ht="16.5" customHeight="1"/>
    <row r="66" ht="16.5" customHeight="1"/>
    <row r="67" ht="16.5" customHeight="1"/>
    <row r="68" ht="16.5" customHeight="1"/>
    <row r="69" ht="16.5" customHeight="1"/>
    <row r="70" ht="16.5" customHeight="1"/>
    <row r="71" ht="16.5" customHeight="1"/>
    <row r="72" ht="16.5" customHeight="1"/>
    <row r="73" ht="16.5" customHeight="1"/>
    <row r="74" ht="16.5" customHeight="1"/>
    <row r="75" ht="16.5" customHeight="1"/>
    <row r="76" ht="16.5" customHeight="1"/>
    <row r="77" ht="16.5" customHeight="1"/>
    <row r="78" ht="16.5" customHeight="1"/>
    <row r="79" ht="16.5" customHeight="1"/>
    <row r="80" ht="16.5" customHeight="1"/>
    <row r="81" ht="16.5" customHeight="1"/>
    <row r="82" ht="16.5" customHeight="1"/>
    <row r="83" ht="16.5" customHeight="1"/>
    <row r="84" ht="16.5" customHeight="1"/>
    <row r="85" ht="16.5" customHeight="1"/>
    <row r="86" ht="16.5" customHeight="1"/>
    <row r="87" ht="16.5" customHeight="1"/>
    <row r="88" ht="16.5" customHeight="1"/>
    <row r="89" ht="16.5" customHeight="1"/>
    <row r="90" ht="16.5" customHeight="1"/>
    <row r="91" ht="16.5" customHeight="1"/>
    <row r="92" ht="16.5" customHeight="1"/>
    <row r="93" ht="16.5" customHeight="1"/>
    <row r="94" ht="16.5" customHeight="1"/>
    <row r="95" ht="16.5" customHeight="1"/>
    <row r="96" ht="16.5" customHeight="1"/>
    <row r="97" ht="16.5" customHeight="1"/>
    <row r="98" ht="16.5" customHeight="1"/>
    <row r="99" ht="16.5" customHeight="1"/>
    <row r="100" ht="16.5" customHeight="1"/>
    <row r="101" ht="16.5" customHeight="1"/>
    <row r="102" ht="16.5" customHeight="1"/>
    <row r="103" ht="16.5" customHeight="1"/>
    <row r="104" ht="16.5" customHeight="1"/>
    <row r="105" ht="16.5" customHeight="1"/>
  </sheetData>
  <mergeCells count="45">
    <mergeCell ref="A36:B36"/>
    <mergeCell ref="C36:D36"/>
    <mergeCell ref="E36:F36"/>
    <mergeCell ref="G36:H36"/>
    <mergeCell ref="I36:K36"/>
    <mergeCell ref="J19:K22"/>
    <mergeCell ref="J23:K23"/>
    <mergeCell ref="A25:K25"/>
    <mergeCell ref="A26:K26"/>
    <mergeCell ref="A30:K30"/>
    <mergeCell ref="A13:A23"/>
    <mergeCell ref="B13:C14"/>
    <mergeCell ref="D13:G13"/>
    <mergeCell ref="B22:C22"/>
    <mergeCell ref="D23:G23"/>
    <mergeCell ref="H19:H23"/>
    <mergeCell ref="I21:I22"/>
    <mergeCell ref="J2:K2"/>
    <mergeCell ref="H2:I2"/>
    <mergeCell ref="J13:K18"/>
    <mergeCell ref="I13:I14"/>
    <mergeCell ref="I15:I16"/>
    <mergeCell ref="I17:I18"/>
    <mergeCell ref="H13:H18"/>
    <mergeCell ref="A1:K1"/>
    <mergeCell ref="C3:C4"/>
    <mergeCell ref="A7:K7"/>
    <mergeCell ref="A12:K12"/>
    <mergeCell ref="J3:K3"/>
    <mergeCell ref="J4:K4"/>
    <mergeCell ref="J5:K5"/>
    <mergeCell ref="J6:K6"/>
    <mergeCell ref="C5:D6"/>
    <mergeCell ref="A3:A6"/>
    <mergeCell ref="B3:B6"/>
    <mergeCell ref="H3:I4"/>
    <mergeCell ref="C2:D2"/>
    <mergeCell ref="E2:G2"/>
    <mergeCell ref="H5:I6"/>
    <mergeCell ref="E6:G6"/>
    <mergeCell ref="E3:G5"/>
    <mergeCell ref="B15:B17"/>
    <mergeCell ref="B18:B21"/>
    <mergeCell ref="B23:C23"/>
    <mergeCell ref="I19:I20"/>
  </mergeCells>
  <phoneticPr fontId="4" type="noConversion"/>
  <pageMargins left="0.39370078740157483" right="0.39370078740157483" top="0.39370078740157483" bottom="0.39370078740157483" header="0.51181102362204722" footer="0.3937007874015748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使用者</dc:creator>
  <cp:lastModifiedBy>USER</cp:lastModifiedBy>
  <cp:lastPrinted>2020-03-09T02:08:59Z</cp:lastPrinted>
  <dcterms:created xsi:type="dcterms:W3CDTF">2019-10-15T01:42:41Z</dcterms:created>
  <dcterms:modified xsi:type="dcterms:W3CDTF">2022-03-01T06:52:25Z</dcterms:modified>
</cp:coreProperties>
</file>